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65" firstSheet="1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<sst xmlns="http://schemas.openxmlformats.org/spreadsheetml/2006/main" count="473" uniqueCount="345">
  <si>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</si>
  <si>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</si>
  <si>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</si>
  <si>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</si>
  <si>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</si>
  <si>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</si>
  <si>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</si>
  <si>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</si>
  <si>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</si>
  <si>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</si>
  <si>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</si>
  <si>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</si>
  <si>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</si>
  <si>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</si>
  <si>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</si>
  <si>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</si>
  <si>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</si>
  <si>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</si>
  <si>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</si>
  <si>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</si>
  <si>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</si>
  <si>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</si>
  <si>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</si>
  <si>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</si>
  <si>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</si>
  <si>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</si>
  <si>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</si>
  <si>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</si>
  <si>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</si>
  <si>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</si>
  <si>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</si>
  <si>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</si>
  <si>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</si>
  <si>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</si>
  <si>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</si>
  <si>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</si>
  <si>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</si>
  <si>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</si>
  <si>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</si>
  <si>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</si>
  <si>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</si>
  <si>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</si>
  <si>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</si>
  <si>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</si>
  <si>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</si>
  <si>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</si>
  <si>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</si>
  <si>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</si>
  <si>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</si>
  <si>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</si>
  <si>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</si>
  <si>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</si>
  <si>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</si>
  <si>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</si>
  <si>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</si>
  <si>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</si>
  <si>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</si>
  <si>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</si>
  <si>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</si>
  <si>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</si>
  <si>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</si>
  <si>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</si>
  <si>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</si>
  <si>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</si>
  <si>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</si>
  <si>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</si>
  <si>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</si>
  <si>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</si>
  <si>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</si>
  <si>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</si>
  <si>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</si>
  <si>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</si>
  <si>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</si>
  <si>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</si>
  <si>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</si>
  <si>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</si>
  <si>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</si>
  <si>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</si>
  <si>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</si>
  <si>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</si>
  <si>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</si>
  <si>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</si>
  <si>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</si>
  <si>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</si>
  <si>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</si>
  <si>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</si>
  <si>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</si>
  <si>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</si>
  <si>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</si>
  <si>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</si>
  <si>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</si>
  <si>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</si>
  <si>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</si>
  <si>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</si>
  <si>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</si>
  <si>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</si>
  <si>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</si>
  <si>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</si>
  <si>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</si>
  <si>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</si>
  <si>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</si>
  <si>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</si>
  <si>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</si>
  <si>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</si>
  <si>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</si>
  <si>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</si>
  <si>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</si>
  <si>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</si>
  <si>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</si>
  <si>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</si>
  <si>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</si>
  <si>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</si>
  <si>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</si>
  <si>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</si>
  <si>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</si>
  <si>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</si>
  <si>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</si>
  <si>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</si>
  <si>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</si>
  <si>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</si>
  <si>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</si>
  <si>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</si>
  <si>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</si>
  <si>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</si>
  <si>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</si>
  <si>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</si>
  <si>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</si>
  <si>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</si>
  <si>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</si>
  <si>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</si>
  <si>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</si>
  <si>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</si>
  <si>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</si>
  <si>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</si>
  <si>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</si>
  <si>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</si>
  <si>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</si>
  <si>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</si>
  <si>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</si>
  <si>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</si>
  <si>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</si>
  <si>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</si>
  <si>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</si>
  <si>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</si>
  <si>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</si>
  <si>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</si>
  <si>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</si>
  <si>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</si>
  <si>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</si>
  <si>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</si>
  <si>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</si>
  <si>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</si>
  <si>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</si>
  <si>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</si>
  <si>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</si>
  <si>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</si>
  <si>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</si>
  <si>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</si>
  <si>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</si>
  <si>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</si>
  <si>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</si>
  <si>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</si>
  <si>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</si>
  <si>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</si>
  <si>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</si>
  <si>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</si>
  <si>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</si>
  <si>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</si>
  <si>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</si>
  <si>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</si>
  <si>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</si>
  <si>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</si>
  <si>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</si>
  <si>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</si>
  <si>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</si>
  <si>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</si>
  <si>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</si>
  <si>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</si>
  <si>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</si>
  <si>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</si>
  <si>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</si>
  <si>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</si>
  <si>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</si>
  <si>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</si>
  <si>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</si>
  <si>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</si>
  <si>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</si>
  <si>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</si>
  <si>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</si>
  <si>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</si>
  <si>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</si>
  <si>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</si>
  <si>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</si>
  <si>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</si>
  <si>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</si>
  <si>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</si>
  <si>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</si>
  <si>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</si>
  <si>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</si>
  <si>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</si>
  <si>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</si>
  <si>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</si>
  <si>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</si>
  <si>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</si>
  <si>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</si>
  <si>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</si>
  <si>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</si>
  <si>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</si>
  <si>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</si>
  <si>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</si>
  <si>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</si>
  <si>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</si>
  <si>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</si>
  <si>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</si>
  <si>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</si>
  <si>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</si>
  <si>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</si>
  <si>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</si>
  <si>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</si>
  <si>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</si>
  <si>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</si>
  <si>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</si>
  <si>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</si>
  <si>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</si>
  <si>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</si>
  <si>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</si>
  <si>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</si>
  <si>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</si>
  <si>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</si>
  <si>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</si>
  <si>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</si>
  <si>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</si>
  <si>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</si>
  <si>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</si>
  <si>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</si>
  <si>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</si>
  <si>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</si>
  <si>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</si>
  <si>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</si>
  <si>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</si>
  <si>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</si>
  <si>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</si>
  <si>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</si>
  <si>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</si>
  <si>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</si>
  <si>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</si>
  <si>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</si>
  <si>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</si>
  <si>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</si>
  <si>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</si>
  <si>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</si>
  <si>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</si>
  <si>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</si>
  <si>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</si>
  <si>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</si>
  <si>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</si>
  <si>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</si>
  <si>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</si>
  <si>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</si>
  <si>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</si>
  <si>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</si>
  <si>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</si>
  <si>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</si>
  <si>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</si>
  <si>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</si>
  <si>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</si>
  <si>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</si>
  <si>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</si>
  <si>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</si>
  <si>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</si>
  <si>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</si>
  <si>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</si>
  <si>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</si>
  <si>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</si>
  <si>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</si>
  <si>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</si>
  <si>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</si>
  <si>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</si>
  <si>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</si>
  <si>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</si>
  <si>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</si>
  <si>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</si>
  <si>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</si>
  <si>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</si>
  <si>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</si>
  <si>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</si>
  <si>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</si>
  <si>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</si>
  <si>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</si>
  <si>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</si>
  <si>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</si>
  <si>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</si>
  <si>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</si>
  <si>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</si>
  <si>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</si>
  <si>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</si>
  <si>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</si>
  <si>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</si>
  <si>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</si>
  <si>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</si>
  <si>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</si>
  <si>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</si>
  <si>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</si>
  <si>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</si>
  <si>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</si>
  <si>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</si>
  <si>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</si>
  <si>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</si>
  <si>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</si>
  <si>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</si>
  <si>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</si>
  <si>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</si>
  <si>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</si>
  <si>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</si>
  <si>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</si>
  <si>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</si>
  <si>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</si>
  <si>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</si>
  <si>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</si>
  <si>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</si>
  <si>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</si>
  <si>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</si>
  <si>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</si>
  <si>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</si>
  <si>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</si>
  <si>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</si>
  <si>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</si>
  <si>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</si>
  <si>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</si>
  <si>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平成２７年４月１日　</t>
    <phoneticPr fontId="11"/>
  </si>
  <si>
    <t>至　平成２８年３月３１日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</si>
  <si>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</si>
  <si>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</si>
  <si>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</si>
  <si>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</si>
  <si>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-</t>
    <phoneticPr fontId="11"/>
  </si>
  <si>
    <t>至　平成２８年３月３１日</t>
    <phoneticPr fontId="11"/>
  </si>
  <si>
    <t>-</t>
    <phoneticPr fontId="11"/>
  </si>
  <si>
    <t>（平成２８年３月３１日現在）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</si>
  <si>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</si>
  <si>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</si>
  <si>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公共下水道事業特別会計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2">
      <t>コウキョウ</t>
    </rPh>
    <rPh sb="2" eb="5">
      <t>ゲスイドウ</t>
    </rPh>
    <rPh sb="5" eb="7">
      <t>ジギョウ</t>
    </rPh>
    <rPh sb="7" eb="9">
      <t>トクベツ</t>
    </rPh>
    <rPh sb="9" eb="11">
      <t>カイケイ</t>
    </rPh>
    <phoneticPr fontId="2"/>
  </si>
  <si>
    <r>
      <rPr>
        <sz val="12"/>
        <rFont val="ＭＳ Ｐゴシック"/>
        <family val="3"/>
        <charset val="128"/>
      </rPr>
      <t>公共下水道事業特別会計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</si>
  <si>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公共下水道事業特別会計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</si>
  <si>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公共下水道事業特別会計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</si>
</sst>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D2" sqref="D2:AA2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26" t="s">
        <v>341</v>
      </c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</row>
    <row r="3" spans="1:31" ht="21" customHeight="1" x14ac:dyDescent="0.15">
      <c r="D3" s="227" t="s">
        <v>338</v>
      </c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7"/>
      <c r="Z3" s="227"/>
      <c r="AA3" s="227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28" t="s">
        <v>1</v>
      </c>
      <c r="E5" s="229"/>
      <c r="F5" s="229"/>
      <c r="G5" s="229"/>
      <c r="H5" s="229"/>
      <c r="I5" s="229"/>
      <c r="J5" s="229"/>
      <c r="K5" s="230"/>
      <c r="L5" s="230"/>
      <c r="M5" s="230"/>
      <c r="N5" s="230"/>
      <c r="O5" s="230"/>
      <c r="P5" s="231" t="s">
        <v>314</v>
      </c>
      <c r="Q5" s="232"/>
      <c r="R5" s="229" t="s">
        <v>1</v>
      </c>
      <c r="S5" s="229"/>
      <c r="T5" s="229"/>
      <c r="U5" s="229"/>
      <c r="V5" s="229"/>
      <c r="W5" s="229"/>
      <c r="X5" s="229"/>
      <c r="Y5" s="229"/>
      <c r="Z5" s="231" t="s">
        <v>314</v>
      </c>
      <c r="AA5" s="232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29958283325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11421063064</v>
      </c>
      <c r="AA7" s="27"/>
      <c r="AD7" s="9">
        <f>IF(AND(AD8="-",AD36="-",AD39="-"),"-",SUM(AD8,AD36,AD39))</f>
        <v>29958283325</v>
      </c>
      <c r="AE7" s="9">
        <f>IF(COUNTIF(AE8:AE12,"-")=COUNTA(AE8:AE12),"-",SUM(AE8:AE12))</f>
        <v>11421063064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24987166616</v>
      </c>
      <c r="Q8" s="26"/>
      <c r="R8" s="19"/>
      <c r="S8" s="19"/>
      <c r="T8" s="19" t="s">
        <v>339</v>
      </c>
      <c r="U8" s="19"/>
      <c r="V8" s="19"/>
      <c r="W8" s="19"/>
      <c r="X8" s="221"/>
      <c r="Y8" s="222"/>
      <c r="Z8" s="25">
        <v>11287338520</v>
      </c>
      <c r="AA8" s="27"/>
      <c r="AD8" s="9">
        <f>IF(AND(AD9="-",AD25="-",COUNTIF(AD34:AD35,"-")=COUNTA(AD34:AD35)),"-",SUM(AD9,AD25,AD34:AD35))</f>
        <v>24987166616</v>
      </c>
      <c r="AE8" s="9">
        <v>11287338520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133724544</v>
      </c>
      <c r="AA10" s="27"/>
      <c r="AD10" s="9">
        <v>0</v>
      </c>
      <c r="AE10" s="9">
        <v>133724544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>
        <v>0</v>
      </c>
      <c r="AA12" s="27"/>
      <c r="AD12" s="9">
        <v>0</v>
      </c>
      <c r="AE12" s="9">
        <v>0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1085722362</v>
      </c>
      <c r="AA13" s="27"/>
      <c r="AD13" s="9">
        <v>0</v>
      </c>
      <c r="AE13" s="9">
        <f>IF(COUNTIF(AE14:AE21,"-")=COUNTA(AE14:AE21),"-",SUM(AE14:AE21))</f>
        <v>1085722362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19"/>
      <c r="T14" s="19" t="s">
        <v>340</v>
      </c>
      <c r="U14" s="19"/>
      <c r="V14" s="19"/>
      <c r="W14" s="19"/>
      <c r="X14" s="221"/>
      <c r="Y14" s="222"/>
      <c r="Z14" s="25">
        <v>1078097727</v>
      </c>
      <c r="AA14" s="27"/>
      <c r="AD14" s="9">
        <v>0</v>
      </c>
      <c r="AE14" s="9">
        <v>1078097727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67793</v>
      </c>
      <c r="AA15" s="27"/>
      <c r="AD15" s="9">
        <v>0</v>
      </c>
      <c r="AE15" s="9">
        <v>67793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7556842</v>
      </c>
      <c r="AA19" s="27"/>
      <c r="AD19" s="9">
        <v>0</v>
      </c>
      <c r="AE19" s="9">
        <v>7556842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>
        <v>0</v>
      </c>
      <c r="AA20" s="27"/>
      <c r="AD20" s="9">
        <v>0</v>
      </c>
      <c r="AE20" s="9">
        <v>0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33" t="s">
        <v>101</v>
      </c>
      <c r="S22" s="234"/>
      <c r="T22" s="234"/>
      <c r="U22" s="234"/>
      <c r="V22" s="234"/>
      <c r="W22" s="234"/>
      <c r="X22" s="235"/>
      <c r="Y22" s="235"/>
      <c r="Z22" s="30">
        <v>12506785426</v>
      </c>
      <c r="AA22" s="31"/>
      <c r="AD22" s="9">
        <v>0</v>
      </c>
      <c r="AE22" s="9">
        <f>IF(AND(AE7="-",AE13="-"),"-",SUM(AE7,AE13))</f>
        <v>12506785426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29958283325</v>
      </c>
      <c r="AA24" s="27"/>
      <c r="AD24" s="9">
        <v>0</v>
      </c>
      <c r="AE24" s="9">
        <v>29958283325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24986865148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-12317774486</v>
      </c>
      <c r="AA25" s="27"/>
      <c r="AD25" s="9">
        <f>IF(COUNTIF(AD26:AD33,"-")=COUNTA(AD26:AD33),"-",SUM(AD26:AD33))</f>
        <v>24986865148</v>
      </c>
      <c r="AE25" s="9">
        <v>-12317774486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686266730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>
        <v>686266730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856566100</v>
      </c>
      <c r="Q27" s="26"/>
      <c r="R27" s="236"/>
      <c r="S27" s="237"/>
      <c r="T27" s="237"/>
      <c r="U27" s="237"/>
      <c r="V27" s="237"/>
      <c r="W27" s="237"/>
      <c r="X27" s="238"/>
      <c r="Y27" s="238"/>
      <c r="Z27" s="25"/>
      <c r="AA27" s="27"/>
      <c r="AD27" s="9">
        <v>856566100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-822278162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>
        <v>-822278162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49145511225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>
        <v>49145511225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-24881229945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>
        <v>-24881229945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2029200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>
        <v>2029200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4031580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4031580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-3730112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-3730112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4903446530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4903446530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17050982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17050982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4886395548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>
        <v>4886395548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67670179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67670179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5000000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>
        <f>IF(COUNTIF(AD41:AD43,"-")=COUNTA(AD41:AD43),"-",SUM(AD41:AD43))</f>
        <v>5000000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>
        <v>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5000000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>
        <v>5000000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79244186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79244186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>
        <v>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0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0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0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0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-16574007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-16574007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189010940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189010940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145814923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145814923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43196017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43196017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>
        <f>IF(COUNTIF(AD57:AD58,"-")=COUNTA(AD57:AD58),"-",SUM(AD57:AD58))</f>
        <v>0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>
        <v>0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>
        <v>0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>
        <v>0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>
        <v>0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9" t="s">
        <v>129</v>
      </c>
      <c r="S62" s="240"/>
      <c r="T62" s="240"/>
      <c r="U62" s="240"/>
      <c r="V62" s="240"/>
      <c r="W62" s="240"/>
      <c r="X62" s="241"/>
      <c r="Y62" s="242"/>
      <c r="Z62" s="39">
        <v>17640508839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43" t="s">
        <v>3</v>
      </c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5"/>
      <c r="P63" s="41">
        <v>30147294265</v>
      </c>
      <c r="Q63" s="42"/>
      <c r="R63" s="228" t="s">
        <v>318</v>
      </c>
      <c r="S63" s="229"/>
      <c r="T63" s="229"/>
      <c r="U63" s="229"/>
      <c r="V63" s="229"/>
      <c r="W63" s="229"/>
      <c r="X63" s="246"/>
      <c r="Y63" s="247"/>
      <c r="Z63" s="41">
        <v>30147294265</v>
      </c>
      <c r="AA63" s="43"/>
      <c r="AD63" s="9">
        <f>IF(AND(AD7="-",AD52="-",AD62="-"),"-",SUM(AD7,AD52,AD62))</f>
        <v>30147294265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R22:Y22"/>
    <mergeCell ref="R27:Y27"/>
    <mergeCell ref="R62:Y62"/>
    <mergeCell ref="D63:O63"/>
    <mergeCell ref="R63:Y63"/>
    <mergeCell ref="D2:AA2"/>
    <mergeCell ref="D3:AA3"/>
    <mergeCell ref="D5:O5"/>
    <mergeCell ref="P5:Q5"/>
    <mergeCell ref="R5:Y5"/>
    <mergeCell ref="Z5:AA5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342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329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3664946153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1860558846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106959644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96887684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7556842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>
        <v>2515118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 t="s">
        <v>331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1489603516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270461481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>
        <v>51220191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1167867634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54210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263995686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>
        <v>246962530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16574007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459149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1804387307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1804348307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331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39000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2237599766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>
        <v>2166884566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70715200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1427346387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>
        <v>1024328735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>
        <v>1024328735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331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331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333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334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335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331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2451675122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M25" sqref="M25:M26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54" t="s">
        <v>343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</row>
    <row r="3" spans="1:24" ht="17.25" x14ac:dyDescent="0.2">
      <c r="B3" s="83"/>
      <c r="C3" s="255" t="s">
        <v>329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</row>
    <row r="4" spans="1:24" ht="17.25" x14ac:dyDescent="0.2">
      <c r="B4" s="83"/>
      <c r="C4" s="255" t="s">
        <v>330</v>
      </c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56" t="s">
        <v>1</v>
      </c>
      <c r="D6" s="257"/>
      <c r="E6" s="257"/>
      <c r="F6" s="257"/>
      <c r="G6" s="257"/>
      <c r="H6" s="257"/>
      <c r="I6" s="257"/>
      <c r="J6" s="258"/>
      <c r="K6" s="262" t="s">
        <v>319</v>
      </c>
      <c r="L6" s="257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59"/>
      <c r="D7" s="260"/>
      <c r="E7" s="260"/>
      <c r="F7" s="260"/>
      <c r="G7" s="260"/>
      <c r="H7" s="260"/>
      <c r="I7" s="260"/>
      <c r="J7" s="261"/>
      <c r="K7" s="263"/>
      <c r="L7" s="260"/>
      <c r="M7" s="264" t="s">
        <v>320</v>
      </c>
      <c r="N7" s="265"/>
      <c r="O7" s="264" t="s">
        <v>321</v>
      </c>
      <c r="P7" s="266"/>
      <c r="Q7" s="267" t="s">
        <v>134</v>
      </c>
      <c r="R7" s="268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18348177761</v>
      </c>
      <c r="L8" s="95"/>
      <c r="M8" s="94">
        <v>31109367362</v>
      </c>
      <c r="N8" s="96"/>
      <c r="O8" s="94">
        <v>-12761189601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-2451675122</v>
      </c>
      <c r="L9" s="101"/>
      <c r="M9" s="273"/>
      <c r="N9" s="274"/>
      <c r="O9" s="100">
        <v>-2451675122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1744006200</v>
      </c>
      <c r="L10" s="101"/>
      <c r="M10" s="275"/>
      <c r="N10" s="276"/>
      <c r="O10" s="100">
        <v>1744006200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731703200</v>
      </c>
      <c r="L11" s="101"/>
      <c r="M11" s="275"/>
      <c r="N11" s="276"/>
      <c r="O11" s="100">
        <v>731703200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1012303000</v>
      </c>
      <c r="L12" s="113"/>
      <c r="M12" s="277"/>
      <c r="N12" s="278"/>
      <c r="O12" s="112">
        <v>1012303000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-707668922</v>
      </c>
      <c r="L13" s="122"/>
      <c r="M13" s="279"/>
      <c r="N13" s="280"/>
      <c r="O13" s="121">
        <v>-707668922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69"/>
      <c r="L14" s="270"/>
      <c r="M14" s="100">
        <v>-1151084037</v>
      </c>
      <c r="N14" s="102"/>
      <c r="O14" s="100">
        <v>1151084037</v>
      </c>
      <c r="P14" s="106"/>
      <c r="Q14" s="281"/>
      <c r="R14" s="282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69"/>
      <c r="L15" s="270"/>
      <c r="M15" s="100">
        <v>19374000</v>
      </c>
      <c r="N15" s="102"/>
      <c r="O15" s="100">
        <v>-19374000</v>
      </c>
      <c r="P15" s="106"/>
      <c r="Q15" s="271"/>
      <c r="R15" s="272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69"/>
      <c r="L16" s="270"/>
      <c r="M16" s="100">
        <v>-1167867634</v>
      </c>
      <c r="N16" s="102"/>
      <c r="O16" s="100">
        <v>1167867634</v>
      </c>
      <c r="P16" s="106"/>
      <c r="Q16" s="271"/>
      <c r="R16" s="272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69"/>
      <c r="L17" s="270"/>
      <c r="M17" s="100" t="s">
        <v>331</v>
      </c>
      <c r="N17" s="102"/>
      <c r="O17" s="100" t="s">
        <v>335</v>
      </c>
      <c r="P17" s="106"/>
      <c r="Q17" s="271"/>
      <c r="R17" s="272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69"/>
      <c r="L18" s="270"/>
      <c r="M18" s="100">
        <v>-2590403</v>
      </c>
      <c r="N18" s="102"/>
      <c r="O18" s="100">
        <v>2590403</v>
      </c>
      <c r="P18" s="106"/>
      <c r="Q18" s="271"/>
      <c r="R18" s="272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331</v>
      </c>
      <c r="N19" s="102"/>
      <c r="O19" s="275"/>
      <c r="P19" s="285"/>
      <c r="Q19" s="286"/>
      <c r="R19" s="285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335</v>
      </c>
      <c r="N20" s="102"/>
      <c r="O20" s="275"/>
      <c r="P20" s="285"/>
      <c r="Q20" s="286"/>
      <c r="R20" s="285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335</v>
      </c>
      <c r="N21" s="114"/>
      <c r="O21" s="112" t="s">
        <v>335</v>
      </c>
      <c r="P21" s="116"/>
      <c r="Q21" s="283"/>
      <c r="R21" s="284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-707668922</v>
      </c>
      <c r="L22" s="134"/>
      <c r="M22" s="133">
        <v>-1151084037</v>
      </c>
      <c r="N22" s="135"/>
      <c r="O22" s="133">
        <v>443415115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17640508839</v>
      </c>
      <c r="L23" s="143"/>
      <c r="M23" s="142">
        <v>29958283325</v>
      </c>
      <c r="N23" s="144"/>
      <c r="O23" s="142">
        <v>-12317774486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Q21:R21"/>
    <mergeCell ref="K18:L18"/>
    <mergeCell ref="Q18:R18"/>
    <mergeCell ref="O19:P19"/>
    <mergeCell ref="Q19:R19"/>
    <mergeCell ref="O20:P20"/>
    <mergeCell ref="Q20:R20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C2:R2"/>
    <mergeCell ref="C3:R3"/>
    <mergeCell ref="C4:R4"/>
    <mergeCell ref="C6:J7"/>
    <mergeCell ref="K6:L7"/>
    <mergeCell ref="M7:N7"/>
    <mergeCell ref="O7:P7"/>
    <mergeCell ref="Q7:R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M26" sqref="M26:M2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344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329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336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2505173616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700786309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131875193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321817742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>
        <v>246962530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130844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1804387307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1804348307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337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>
        <v>39000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2944703881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731713200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 t="s">
        <v>331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>
        <v>2142275481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70715200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>
        <v>1024328735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>
        <v>1024328735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335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>
        <v>1001793000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416994530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19374000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>
        <v>19374000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 t="s">
        <v>337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331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335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335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>
        <v>10510000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>
        <v>10510000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 t="s">
        <v>332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331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335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331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-8864000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>
        <v>1063737802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>
        <v>1063737802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332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>
        <v>747300000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>
        <v>747300000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331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>
        <v>-316437802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91692728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54122195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331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145814923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>
        <v>0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331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>
        <v>0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145814923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2018-11-01T09:42:28Z</dcterms:created>
  <dcterms:modified xsi:type="dcterms:W3CDTF">2018-11-14T03:04:19Z</dcterms:modified>
</cp:coreProperties>
</file>